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2" r:id="rId1"/>
  </sheets>
  <definedNames>
    <definedName name="_xlnm._FilterDatabase" localSheetId="0" hidden="1">Sheet1!$A$3:$J$96</definedName>
    <definedName name="Database">#REF!</definedName>
    <definedName name="_xlnm.Print_Area" localSheetId="0">Sheet1!$A$1:$J$96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<sst xmlns="http://schemas.openxmlformats.org/spreadsheetml/2006/main" count="114" uniqueCount="114">
  <si>
    <t>2024年太仓市水稻田审核结果及资金分配表</t>
  </si>
  <si>
    <r>
      <rPr>
        <sz val="10"/>
        <rFont val="宋体"/>
        <charset val="134"/>
      </rPr>
      <t>单位：亩、万元</t>
    </r>
  </si>
  <si>
    <t>序号</t>
  </si>
  <si>
    <t>区镇</t>
  </si>
  <si>
    <t>村、涉农社区</t>
  </si>
  <si>
    <t>申报面积</t>
  </si>
  <si>
    <t>测绘面积</t>
  </si>
  <si>
    <t>核定补贴面积</t>
  </si>
  <si>
    <t>应补金额</t>
  </si>
  <si>
    <t>已预拨金额</t>
  </si>
  <si>
    <t>结算金额</t>
  </si>
  <si>
    <t>备注</t>
  </si>
  <si>
    <t>总计</t>
  </si>
  <si>
    <t>城厢镇</t>
  </si>
  <si>
    <t>永丰村</t>
  </si>
  <si>
    <t>新农村</t>
  </si>
  <si>
    <t>万丰村</t>
  </si>
  <si>
    <t>电站村</t>
  </si>
  <si>
    <t>东林村</t>
  </si>
  <si>
    <t>太丰社区</t>
  </si>
  <si>
    <t>胜泾村</t>
  </si>
  <si>
    <t>伟阳社区</t>
  </si>
  <si>
    <t>城厢镇小计</t>
  </si>
  <si>
    <t>沙溪镇</t>
  </si>
  <si>
    <t>泥桥村</t>
  </si>
  <si>
    <t>虹桥村</t>
  </si>
  <si>
    <t>项桥村</t>
  </si>
  <si>
    <t>庄西村</t>
  </si>
  <si>
    <t>中荷村</t>
  </si>
  <si>
    <t>泰西村</t>
  </si>
  <si>
    <t>塘桥村</t>
  </si>
  <si>
    <t>凡山村</t>
  </si>
  <si>
    <t>渠泾村</t>
  </si>
  <si>
    <t>胜利村</t>
  </si>
  <si>
    <t>岳星村</t>
  </si>
  <si>
    <t>半泾村</t>
  </si>
  <si>
    <t>洪泾村</t>
  </si>
  <si>
    <t>松南村</t>
  </si>
  <si>
    <t>印北村</t>
  </si>
  <si>
    <t>新建村</t>
  </si>
  <si>
    <t>岳镇村</t>
  </si>
  <si>
    <t>香塘村</t>
  </si>
  <si>
    <t>涂松村</t>
  </si>
  <si>
    <t>泰东村</t>
  </si>
  <si>
    <t>太星村</t>
  </si>
  <si>
    <t>沙溪镇小计</t>
  </si>
  <si>
    <t>浮桥镇</t>
  </si>
  <si>
    <t>浪港村</t>
  </si>
  <si>
    <t>茜泾村</t>
  </si>
  <si>
    <t>牌楼社区</t>
  </si>
  <si>
    <t>老闸社区</t>
  </si>
  <si>
    <t>三市村</t>
  </si>
  <si>
    <t>丁泾村</t>
  </si>
  <si>
    <t>绿化村</t>
  </si>
  <si>
    <t>七丫村</t>
  </si>
  <si>
    <t>时思村</t>
  </si>
  <si>
    <t>时思社区</t>
  </si>
  <si>
    <t>马北村</t>
  </si>
  <si>
    <t>方桥村</t>
  </si>
  <si>
    <t>九曲社区</t>
  </si>
  <si>
    <t>新邵村</t>
  </si>
  <si>
    <t>浮南社区</t>
  </si>
  <si>
    <t>浮桥村</t>
  </si>
  <si>
    <t>建红社区</t>
  </si>
  <si>
    <t>浮桥镇小计</t>
  </si>
  <si>
    <t>浏河镇</t>
  </si>
  <si>
    <t>万安村</t>
  </si>
  <si>
    <t>张桥村</t>
  </si>
  <si>
    <t>闸北村</t>
  </si>
  <si>
    <t>何桥村</t>
  </si>
  <si>
    <t>浏南村</t>
  </si>
  <si>
    <t>新闸村</t>
  </si>
  <si>
    <t>新塘村</t>
  </si>
  <si>
    <t>东仓村</t>
  </si>
  <si>
    <t>浏河镇小计</t>
  </si>
  <si>
    <t>璜泾镇</t>
  </si>
  <si>
    <t>孟河村</t>
  </si>
  <si>
    <t>新联村</t>
  </si>
  <si>
    <t>杨漕村</t>
  </si>
  <si>
    <t>雅鹿村</t>
  </si>
  <si>
    <t>永乐村</t>
  </si>
  <si>
    <t>长洲村</t>
  </si>
  <si>
    <t>荣文村</t>
  </si>
  <si>
    <t>王秀村</t>
  </si>
  <si>
    <t>新海村</t>
  </si>
  <si>
    <t>孙桥村</t>
  </si>
  <si>
    <t>新明村</t>
  </si>
  <si>
    <t>荡茜村</t>
  </si>
  <si>
    <t>新华村</t>
  </si>
  <si>
    <t>璜泾镇小计</t>
  </si>
  <si>
    <t>双凤镇</t>
  </si>
  <si>
    <t>庆丰村</t>
  </si>
  <si>
    <t>新湖村</t>
  </si>
  <si>
    <t>黄桥村</t>
  </si>
  <si>
    <t>新闯村</t>
  </si>
  <si>
    <t>新卫村</t>
  </si>
  <si>
    <t>勤力村</t>
  </si>
  <si>
    <t>凤中村</t>
  </si>
  <si>
    <t>维新村</t>
  </si>
  <si>
    <t>泥泾村</t>
  </si>
  <si>
    <t>双凤镇小计</t>
  </si>
  <si>
    <t>科教新城</t>
  </si>
  <si>
    <t>新丰社区</t>
  </si>
  <si>
    <t>南郊社区</t>
  </si>
  <si>
    <t>娄东街道</t>
  </si>
  <si>
    <t>花北社区</t>
  </si>
  <si>
    <t>陆渡街道</t>
  </si>
  <si>
    <t>小桥村</t>
  </si>
  <si>
    <t>岳南村</t>
  </si>
  <si>
    <t>红庙村</t>
  </si>
  <si>
    <t>珠江社区</t>
  </si>
  <si>
    <t>陆渡村</t>
  </si>
  <si>
    <t>洙泾村</t>
  </si>
  <si>
    <t>高新区小计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</si>
</sst>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8"/>
      <name val="方正大标宋简体"/>
      <charset val="134"/>
    </font>
    <font>
      <b/>
      <sz val="10"/>
      <name val="Times New Roman"/>
      <charset val="134"/>
    </font>
    <font>
      <b/>
      <sz val="9"/>
      <name val="宋体"/>
      <charset val="134"/>
    </font>
    <font>
      <b/>
      <sz val="9"/>
      <color theme="1"/>
      <name val="宋体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sz val="10"/>
      <name val="Times New Roman"/>
      <charset val="134"/>
    </font>
    <font>
      <b/>
      <sz val="8"/>
      <color theme="1"/>
      <name val="宋体"/>
      <charset val="134"/>
    </font>
    <font>
      <sz val="9"/>
      <color theme="1"/>
      <name val="Times New Roman"/>
      <charset val="134"/>
    </font>
    <font>
      <sz val="11"/>
      <name val="宋体"/>
      <charset val="134"/>
      <scheme val="minor"/>
    </font>
    <font>
      <sz val="6"/>
      <color theme="1"/>
      <name val="宋体"/>
      <charset val="134"/>
    </font>
    <font>
      <b/>
      <sz val="9"/>
      <color theme="1"/>
      <name val="Times New Roman"/>
      <charset val="134"/>
    </font>
    <font>
      <sz val="9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11" borderId="12" applyNumberFormat="0" applyAlignment="0" applyProtection="0">
      <alignment vertical="center"/>
    </xf>
    <xf numFmtId="0" fontId="30" fillId="11" borderId="7" applyNumberFormat="0" applyAlignment="0" applyProtection="0">
      <alignment vertical="center"/>
    </xf>
    <xf numFmtId="0" fontId="31" fillId="12" borderId="13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1" fillId="0" borderId="15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right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7" fillId="0" borderId="5" xfId="0" applyNumberFormat="1" applyFont="1" applyFill="1" applyBorder="1" applyAlignment="1">
      <alignment horizontal="center" vertical="center"/>
    </xf>
    <xf numFmtId="0" fontId="16" fillId="0" borderId="5" xfId="0" applyNumberFormat="1" applyFont="1" applyFill="1" applyBorder="1" applyAlignment="1">
      <alignment horizontal="center" vertical="center"/>
    </xf>
    <xf numFmtId="176" fontId="16" fillId="0" borderId="5" xfId="0" applyNumberFormat="1" applyFont="1" applyFill="1" applyBorder="1" applyAlignment="1">
      <alignment horizontal="center" vertical="center"/>
    </xf>
    <xf numFmtId="0" fontId="16" fillId="0" borderId="6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6"/>
  <sheetViews>
    <sheetView tabSelected="1" view="pageBreakPreview" zoomScale="130" zoomScaleNormal="100" workbookViewId="0">
      <pane ySplit="3" topLeftCell="A4" activePane="bottomLeft" state="frozen"/>
      <selection/>
      <selection pane="bottomLeft" activeCell="F36" sqref="F36"/>
    </sheetView>
  </sheetViews>
  <sheetFormatPr defaultColWidth="9.64166666666667" defaultRowHeight="15"/>
  <cols>
    <col min="1" max="1" width="4.91666666666667" style="2" customWidth="1"/>
    <col min="2" max="2" width="5.625" style="2" customWidth="1"/>
    <col min="3" max="3" width="11.8666666666667" style="2" customWidth="1"/>
    <col min="4" max="5" width="9.76666666666667" style="2" hidden="1" customWidth="1"/>
    <col min="6" max="6" width="11.2416666666667" style="2" customWidth="1"/>
    <col min="7" max="7" width="9.76666666666667" style="3" customWidth="1"/>
    <col min="8" max="9" width="9.76666666666667" style="4" customWidth="1"/>
    <col min="10" max="10" width="8.45833333333333" style="5" customWidth="1"/>
    <col min="11" max="16384" width="8.725" style="2"/>
  </cols>
  <sheetData>
    <row r="1" ht="33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customFormat="1" ht="22" customHeight="1" spans="1:10">
      <c r="A2" s="7"/>
      <c r="B2" s="7"/>
      <c r="C2" s="7"/>
      <c r="D2" s="7"/>
      <c r="E2" s="8"/>
      <c r="H2" s="9"/>
      <c r="I2" s="24" t="s">
        <v>1</v>
      </c>
      <c r="J2" s="24"/>
    </row>
    <row r="3" s="1" customFormat="1" ht="24" customHeight="1" spans="1:10">
      <c r="A3" s="10" t="s">
        <v>2</v>
      </c>
      <c r="B3" s="11" t="s">
        <v>3</v>
      </c>
      <c r="C3" s="11" t="s">
        <v>4</v>
      </c>
      <c r="D3" s="11" t="s">
        <v>5</v>
      </c>
      <c r="E3" s="10" t="s">
        <v>6</v>
      </c>
      <c r="F3" s="10" t="s">
        <v>7</v>
      </c>
      <c r="G3" s="12" t="s">
        <v>8</v>
      </c>
      <c r="H3" s="13" t="s">
        <v>9</v>
      </c>
      <c r="I3" s="13" t="s">
        <v>10</v>
      </c>
      <c r="J3" s="13" t="s">
        <v>11</v>
      </c>
    </row>
    <row r="4" s="1" customFormat="1" ht="29" customHeight="1" spans="1:10">
      <c r="A4" s="14" t="s">
        <v>12</v>
      </c>
      <c r="B4" s="15"/>
      <c r="C4" s="16"/>
      <c r="D4" s="17">
        <f t="shared" ref="D4:I4" si="0">D13+D53+D76+D62+D96+D35+D86</f>
        <v>201979.93</v>
      </c>
      <c r="E4" s="17">
        <f t="shared" si="0"/>
        <v>215228.83</v>
      </c>
      <c r="F4" s="17">
        <f t="shared" si="0"/>
        <v>201616.29</v>
      </c>
      <c r="G4" s="18">
        <f t="shared" si="0"/>
        <v>8467.88418</v>
      </c>
      <c r="H4" s="18">
        <f t="shared" si="0"/>
        <v>5731</v>
      </c>
      <c r="I4" s="25">
        <f>G4-H4</f>
        <v>2736.88418</v>
      </c>
      <c r="J4" s="26"/>
    </row>
    <row r="5" s="2" customFormat="1" ht="13.5" spans="1:10">
      <c r="A5" s="19">
        <v>1</v>
      </c>
      <c r="B5" s="20" t="s">
        <v>13</v>
      </c>
      <c r="C5" s="20" t="s">
        <v>14</v>
      </c>
      <c r="D5" s="20">
        <v>4626.87</v>
      </c>
      <c r="E5" s="20">
        <v>4886.48</v>
      </c>
      <c r="F5" s="20">
        <f>MIN(D5:E5)</f>
        <v>4626.87</v>
      </c>
      <c r="G5" s="20">
        <f t="shared" ref="G5:G12" si="1">F5*420/10000</f>
        <v>194.32854</v>
      </c>
      <c r="H5" s="20">
        <v>135</v>
      </c>
      <c r="I5" s="20">
        <f t="shared" ref="I5:I13" si="2">G5-H5</f>
        <v>59.32854</v>
      </c>
      <c r="J5" s="27"/>
    </row>
    <row r="6" ht="13.5" spans="1:10">
      <c r="A6" s="19">
        <v>2</v>
      </c>
      <c r="B6" s="19"/>
      <c r="C6" s="20" t="s">
        <v>15</v>
      </c>
      <c r="D6" s="20">
        <v>4100</v>
      </c>
      <c r="E6" s="20">
        <v>4265.25</v>
      </c>
      <c r="F6" s="20">
        <f t="shared" ref="F6:F12" si="3">MIN(D6:E6)</f>
        <v>4100</v>
      </c>
      <c r="G6" s="20">
        <f t="shared" si="1"/>
        <v>172.2</v>
      </c>
      <c r="H6" s="20">
        <v>121</v>
      </c>
      <c r="I6" s="20">
        <f t="shared" si="2"/>
        <v>51.2</v>
      </c>
      <c r="J6" s="27"/>
    </row>
    <row r="7" s="2" customFormat="1" ht="13.5" spans="1:10">
      <c r="A7" s="19">
        <v>3</v>
      </c>
      <c r="B7" s="19"/>
      <c r="C7" s="20" t="s">
        <v>16</v>
      </c>
      <c r="D7" s="20">
        <v>4096.5</v>
      </c>
      <c r="E7" s="20">
        <v>4255.13</v>
      </c>
      <c r="F7" s="20">
        <f t="shared" si="3"/>
        <v>4096.5</v>
      </c>
      <c r="G7" s="20">
        <f t="shared" si="1"/>
        <v>172.053</v>
      </c>
      <c r="H7" s="20">
        <v>120</v>
      </c>
      <c r="I7" s="20">
        <f t="shared" si="2"/>
        <v>52.053</v>
      </c>
      <c r="J7" s="27"/>
    </row>
    <row r="8" s="2" customFormat="1" ht="13.5" spans="1:10">
      <c r="A8" s="19">
        <v>4</v>
      </c>
      <c r="B8" s="19"/>
      <c r="C8" s="20" t="s">
        <v>17</v>
      </c>
      <c r="D8" s="20">
        <v>964.8</v>
      </c>
      <c r="E8" s="20">
        <v>988.33</v>
      </c>
      <c r="F8" s="20">
        <f t="shared" si="3"/>
        <v>964.8</v>
      </c>
      <c r="G8" s="20">
        <f t="shared" si="1"/>
        <v>40.5216</v>
      </c>
      <c r="H8" s="20">
        <v>28</v>
      </c>
      <c r="I8" s="20">
        <f t="shared" si="2"/>
        <v>12.5216</v>
      </c>
      <c r="J8" s="27"/>
    </row>
    <row r="9" s="2" customFormat="1" ht="13.5" spans="1:10">
      <c r="A9" s="19">
        <v>5</v>
      </c>
      <c r="B9" s="19"/>
      <c r="C9" s="20" t="s">
        <v>18</v>
      </c>
      <c r="D9" s="20">
        <v>1006</v>
      </c>
      <c r="E9" s="20">
        <v>1000.03</v>
      </c>
      <c r="F9" s="20">
        <f t="shared" si="3"/>
        <v>1000.03</v>
      </c>
      <c r="G9" s="20">
        <f t="shared" si="1"/>
        <v>42.00126</v>
      </c>
      <c r="H9" s="20">
        <v>28</v>
      </c>
      <c r="I9" s="20">
        <f t="shared" si="2"/>
        <v>14.00126</v>
      </c>
      <c r="J9" s="27"/>
    </row>
    <row r="10" s="2" customFormat="1" ht="13.5" spans="1:10">
      <c r="A10" s="19">
        <v>6</v>
      </c>
      <c r="B10" s="19"/>
      <c r="C10" s="20" t="s">
        <v>19</v>
      </c>
      <c r="D10" s="20">
        <v>412.18</v>
      </c>
      <c r="E10" s="20">
        <v>524.05</v>
      </c>
      <c r="F10" s="20">
        <f t="shared" si="3"/>
        <v>412.18</v>
      </c>
      <c r="G10" s="20">
        <f t="shared" si="1"/>
        <v>17.31156</v>
      </c>
      <c r="H10" s="20">
        <v>12</v>
      </c>
      <c r="I10" s="20">
        <f t="shared" si="2"/>
        <v>5.31156</v>
      </c>
      <c r="J10" s="27"/>
    </row>
    <row r="11" s="2" customFormat="1" ht="13.5" spans="1:10">
      <c r="A11" s="19">
        <v>7</v>
      </c>
      <c r="B11" s="19"/>
      <c r="C11" s="20" t="s">
        <v>20</v>
      </c>
      <c r="D11" s="20">
        <v>380</v>
      </c>
      <c r="E11" s="20">
        <v>404.07</v>
      </c>
      <c r="F11" s="20">
        <f t="shared" si="3"/>
        <v>380</v>
      </c>
      <c r="G11" s="20">
        <f t="shared" si="1"/>
        <v>15.96</v>
      </c>
      <c r="H11" s="20">
        <v>11</v>
      </c>
      <c r="I11" s="20">
        <f t="shared" si="2"/>
        <v>4.96</v>
      </c>
      <c r="J11" s="27"/>
    </row>
    <row r="12" s="2" customFormat="1" ht="13.5" spans="1:10">
      <c r="A12" s="19">
        <v>8</v>
      </c>
      <c r="B12" s="19"/>
      <c r="C12" s="20" t="s">
        <v>21</v>
      </c>
      <c r="D12" s="20">
        <v>268.58</v>
      </c>
      <c r="E12" s="20">
        <v>275</v>
      </c>
      <c r="F12" s="20">
        <f t="shared" si="3"/>
        <v>268.58</v>
      </c>
      <c r="G12" s="20">
        <f t="shared" si="1"/>
        <v>11.28036</v>
      </c>
      <c r="H12" s="20">
        <v>8</v>
      </c>
      <c r="I12" s="20">
        <f t="shared" si="2"/>
        <v>3.28036</v>
      </c>
      <c r="J12" s="27"/>
    </row>
    <row r="13" s="2" customFormat="1" ht="13.5" spans="1:10">
      <c r="A13" s="12" t="s">
        <v>22</v>
      </c>
      <c r="B13" s="21"/>
      <c r="C13" s="22"/>
      <c r="D13" s="17">
        <f t="shared" ref="D13:I13" si="4">SUM(D5:D12)</f>
        <v>15854.93</v>
      </c>
      <c r="E13" s="17">
        <f t="shared" si="4"/>
        <v>16598.34</v>
      </c>
      <c r="F13" s="17">
        <f t="shared" si="4"/>
        <v>15848.96</v>
      </c>
      <c r="G13" s="18">
        <f t="shared" si="4"/>
        <v>665.65632</v>
      </c>
      <c r="H13" s="23">
        <f t="shared" si="4"/>
        <v>463</v>
      </c>
      <c r="I13" s="25">
        <f t="shared" si="2"/>
        <v>202.65632</v>
      </c>
      <c r="J13" s="27"/>
    </row>
    <row r="14" ht="13.5" spans="1:10">
      <c r="A14" s="19">
        <v>9</v>
      </c>
      <c r="B14" s="20" t="s">
        <v>23</v>
      </c>
      <c r="C14" s="20" t="s">
        <v>24</v>
      </c>
      <c r="D14" s="20">
        <v>5750</v>
      </c>
      <c r="E14" s="20">
        <v>5756.32</v>
      </c>
      <c r="F14" s="20">
        <f>MIN(D14:E14)</f>
        <v>5750</v>
      </c>
      <c r="G14" s="20">
        <f t="shared" ref="G14:G34" si="5">F14*420/10000</f>
        <v>241.5</v>
      </c>
      <c r="H14" s="20">
        <v>171</v>
      </c>
      <c r="I14" s="20">
        <f t="shared" ref="I14:I34" si="6">G14-H14</f>
        <v>70.5</v>
      </c>
      <c r="J14" s="28"/>
    </row>
    <row r="15" ht="13.5" spans="1:10">
      <c r="A15" s="19">
        <v>10</v>
      </c>
      <c r="B15" s="20"/>
      <c r="C15" s="20" t="s">
        <v>25</v>
      </c>
      <c r="D15" s="20">
        <v>5198</v>
      </c>
      <c r="E15" s="20">
        <v>5240</v>
      </c>
      <c r="F15" s="20">
        <f t="shared" ref="F15:F34" si="7">MIN(D15:E15)</f>
        <v>5198</v>
      </c>
      <c r="G15" s="20">
        <f t="shared" si="5"/>
        <v>218.316</v>
      </c>
      <c r="H15" s="20">
        <v>152</v>
      </c>
      <c r="I15" s="20">
        <f t="shared" si="6"/>
        <v>66.316</v>
      </c>
      <c r="J15" s="28"/>
    </row>
    <row r="16" ht="13.5" spans="1:10">
      <c r="A16" s="19">
        <v>11</v>
      </c>
      <c r="B16" s="20"/>
      <c r="C16" s="20" t="s">
        <v>26</v>
      </c>
      <c r="D16" s="20">
        <v>4200</v>
      </c>
      <c r="E16" s="20">
        <v>4544.59</v>
      </c>
      <c r="F16" s="20">
        <f t="shared" si="7"/>
        <v>4200</v>
      </c>
      <c r="G16" s="20">
        <f t="shared" si="5"/>
        <v>176.4</v>
      </c>
      <c r="H16" s="20">
        <v>123</v>
      </c>
      <c r="I16" s="20">
        <f t="shared" si="6"/>
        <v>53.4</v>
      </c>
      <c r="J16" s="28"/>
    </row>
    <row r="17" ht="13.5" spans="1:10">
      <c r="A17" s="19">
        <v>12</v>
      </c>
      <c r="B17" s="20"/>
      <c r="C17" s="20" t="s">
        <v>27</v>
      </c>
      <c r="D17" s="20">
        <v>4011.99</v>
      </c>
      <c r="E17" s="20">
        <v>4072.22</v>
      </c>
      <c r="F17" s="20">
        <f t="shared" si="7"/>
        <v>4011.99</v>
      </c>
      <c r="G17" s="20">
        <f t="shared" si="5"/>
        <v>168.50358</v>
      </c>
      <c r="H17" s="20">
        <v>119</v>
      </c>
      <c r="I17" s="20">
        <f t="shared" si="6"/>
        <v>49.50358</v>
      </c>
      <c r="J17" s="28"/>
    </row>
    <row r="18" ht="13.5" spans="1:10">
      <c r="A18" s="19">
        <v>13</v>
      </c>
      <c r="B18" s="20"/>
      <c r="C18" s="20" t="s">
        <v>28</v>
      </c>
      <c r="D18" s="20">
        <v>3710.26</v>
      </c>
      <c r="E18" s="20">
        <v>3940.06</v>
      </c>
      <c r="F18" s="20">
        <f t="shared" si="7"/>
        <v>3710.26</v>
      </c>
      <c r="G18" s="20">
        <f t="shared" si="5"/>
        <v>155.83092</v>
      </c>
      <c r="H18" s="20">
        <v>106</v>
      </c>
      <c r="I18" s="20">
        <f t="shared" si="6"/>
        <v>49.83092</v>
      </c>
      <c r="J18" s="28"/>
    </row>
    <row r="19" ht="13.5" spans="1:10">
      <c r="A19" s="19">
        <v>14</v>
      </c>
      <c r="B19" s="20"/>
      <c r="C19" s="20" t="s">
        <v>29</v>
      </c>
      <c r="D19" s="20">
        <v>3434</v>
      </c>
      <c r="E19" s="20">
        <v>3562.08</v>
      </c>
      <c r="F19" s="20">
        <f t="shared" si="7"/>
        <v>3434</v>
      </c>
      <c r="G19" s="20">
        <f t="shared" si="5"/>
        <v>144.228</v>
      </c>
      <c r="H19" s="20">
        <v>101</v>
      </c>
      <c r="I19" s="20">
        <f t="shared" si="6"/>
        <v>43.228</v>
      </c>
      <c r="J19" s="28"/>
    </row>
    <row r="20" ht="13.5" spans="1:10">
      <c r="A20" s="19">
        <v>15</v>
      </c>
      <c r="B20" s="20"/>
      <c r="C20" s="20" t="s">
        <v>30</v>
      </c>
      <c r="D20" s="20">
        <v>3648.3</v>
      </c>
      <c r="E20" s="20">
        <v>3879.27</v>
      </c>
      <c r="F20" s="20">
        <f t="shared" si="7"/>
        <v>3648.3</v>
      </c>
      <c r="G20" s="20">
        <f t="shared" si="5"/>
        <v>153.2286</v>
      </c>
      <c r="H20" s="20">
        <v>97</v>
      </c>
      <c r="I20" s="20">
        <f t="shared" si="6"/>
        <v>56.2286</v>
      </c>
      <c r="J20" s="28"/>
    </row>
    <row r="21" ht="13.5" spans="1:10">
      <c r="A21" s="19">
        <v>16</v>
      </c>
      <c r="B21" s="20"/>
      <c r="C21" s="20" t="s">
        <v>31</v>
      </c>
      <c r="D21" s="20">
        <v>2513.8</v>
      </c>
      <c r="E21" s="20">
        <v>2741.2</v>
      </c>
      <c r="F21" s="20">
        <f t="shared" si="7"/>
        <v>2513.8</v>
      </c>
      <c r="G21" s="20">
        <f t="shared" si="5"/>
        <v>105.5796</v>
      </c>
      <c r="H21" s="20">
        <v>74</v>
      </c>
      <c r="I21" s="20">
        <f t="shared" si="6"/>
        <v>31.5796</v>
      </c>
      <c r="J21" s="28"/>
    </row>
    <row r="22" ht="13.5" spans="1:10">
      <c r="A22" s="19">
        <v>17</v>
      </c>
      <c r="B22" s="20"/>
      <c r="C22" s="20" t="s">
        <v>32</v>
      </c>
      <c r="D22" s="20">
        <v>2204.97</v>
      </c>
      <c r="E22" s="20">
        <v>2634.28</v>
      </c>
      <c r="F22" s="20">
        <f t="shared" si="7"/>
        <v>2204.97</v>
      </c>
      <c r="G22" s="20">
        <f t="shared" si="5"/>
        <v>92.60874</v>
      </c>
      <c r="H22" s="20">
        <v>66</v>
      </c>
      <c r="I22" s="20">
        <f t="shared" si="6"/>
        <v>26.60874</v>
      </c>
      <c r="J22" s="28"/>
    </row>
    <row r="23" ht="13.5" spans="1:10">
      <c r="A23" s="19">
        <v>18</v>
      </c>
      <c r="B23" s="20"/>
      <c r="C23" s="20" t="s">
        <v>33</v>
      </c>
      <c r="D23" s="20">
        <v>2200</v>
      </c>
      <c r="E23" s="20">
        <v>2590.94</v>
      </c>
      <c r="F23" s="20">
        <f t="shared" si="7"/>
        <v>2200</v>
      </c>
      <c r="G23" s="20">
        <f t="shared" si="5"/>
        <v>92.4</v>
      </c>
      <c r="H23" s="20">
        <v>57</v>
      </c>
      <c r="I23" s="20">
        <f t="shared" si="6"/>
        <v>35.4</v>
      </c>
      <c r="J23" s="28"/>
    </row>
    <row r="24" ht="13.5" spans="1:10">
      <c r="A24" s="19">
        <v>19</v>
      </c>
      <c r="B24" s="20"/>
      <c r="C24" s="20" t="s">
        <v>34</v>
      </c>
      <c r="D24" s="20">
        <v>2400</v>
      </c>
      <c r="E24" s="20">
        <v>2462.11</v>
      </c>
      <c r="F24" s="20">
        <f t="shared" si="7"/>
        <v>2400</v>
      </c>
      <c r="G24" s="20">
        <f t="shared" si="5"/>
        <v>100.8</v>
      </c>
      <c r="H24" s="20">
        <v>67</v>
      </c>
      <c r="I24" s="20">
        <f t="shared" si="6"/>
        <v>33.8</v>
      </c>
      <c r="J24" s="28"/>
    </row>
    <row r="25" ht="13.5" spans="1:10">
      <c r="A25" s="19">
        <v>20</v>
      </c>
      <c r="B25" s="20"/>
      <c r="C25" s="20" t="s">
        <v>35</v>
      </c>
      <c r="D25" s="20">
        <v>1800.37</v>
      </c>
      <c r="E25" s="20">
        <v>1986.6</v>
      </c>
      <c r="F25" s="20">
        <f t="shared" si="7"/>
        <v>1800.37</v>
      </c>
      <c r="G25" s="20">
        <f t="shared" si="5"/>
        <v>75.61554</v>
      </c>
      <c r="H25" s="20">
        <v>54</v>
      </c>
      <c r="I25" s="20">
        <f t="shared" si="6"/>
        <v>21.61554</v>
      </c>
      <c r="J25" s="28"/>
    </row>
    <row r="26" ht="13.5" spans="1:10">
      <c r="A26" s="19">
        <v>21</v>
      </c>
      <c r="B26" s="20"/>
      <c r="C26" s="20" t="s">
        <v>36</v>
      </c>
      <c r="D26" s="20">
        <v>1694.18</v>
      </c>
      <c r="E26" s="20">
        <v>1920.08</v>
      </c>
      <c r="F26" s="20">
        <f t="shared" si="7"/>
        <v>1694.18</v>
      </c>
      <c r="G26" s="20">
        <f t="shared" si="5"/>
        <v>71.15556</v>
      </c>
      <c r="H26" s="20">
        <v>51</v>
      </c>
      <c r="I26" s="20">
        <f t="shared" si="6"/>
        <v>20.15556</v>
      </c>
      <c r="J26" s="28"/>
    </row>
    <row r="27" ht="13.5" spans="1:10">
      <c r="A27" s="19">
        <v>22</v>
      </c>
      <c r="B27" s="20"/>
      <c r="C27" s="20" t="s">
        <v>37</v>
      </c>
      <c r="D27" s="20">
        <v>1060</v>
      </c>
      <c r="E27" s="20">
        <v>1440.26</v>
      </c>
      <c r="F27" s="20">
        <f t="shared" si="7"/>
        <v>1060</v>
      </c>
      <c r="G27" s="20">
        <f t="shared" si="5"/>
        <v>44.52</v>
      </c>
      <c r="H27" s="20">
        <v>36</v>
      </c>
      <c r="I27" s="20">
        <f t="shared" si="6"/>
        <v>8.52</v>
      </c>
      <c r="J27" s="28"/>
    </row>
    <row r="28" ht="13.5" spans="1:10">
      <c r="A28" s="19">
        <v>23</v>
      </c>
      <c r="B28" s="20"/>
      <c r="C28" s="20" t="s">
        <v>38</v>
      </c>
      <c r="D28" s="20">
        <v>1100</v>
      </c>
      <c r="E28" s="20">
        <v>1226.27</v>
      </c>
      <c r="F28" s="20">
        <f t="shared" si="7"/>
        <v>1100</v>
      </c>
      <c r="G28" s="20">
        <f t="shared" si="5"/>
        <v>46.2</v>
      </c>
      <c r="H28" s="20">
        <v>30</v>
      </c>
      <c r="I28" s="20">
        <f t="shared" si="6"/>
        <v>16.2</v>
      </c>
      <c r="J28" s="28"/>
    </row>
    <row r="29" ht="13.5" spans="1:10">
      <c r="A29" s="19">
        <v>24</v>
      </c>
      <c r="B29" s="20"/>
      <c r="C29" s="20" t="s">
        <v>39</v>
      </c>
      <c r="D29" s="20">
        <v>926.42</v>
      </c>
      <c r="E29" s="20">
        <v>925.84</v>
      </c>
      <c r="F29" s="20">
        <f t="shared" si="7"/>
        <v>925.84</v>
      </c>
      <c r="G29" s="20">
        <f t="shared" si="5"/>
        <v>38.88528</v>
      </c>
      <c r="H29" s="20">
        <v>26</v>
      </c>
      <c r="I29" s="20">
        <f t="shared" si="6"/>
        <v>12.88528</v>
      </c>
      <c r="J29" s="28"/>
    </row>
    <row r="30" ht="13.5" spans="1:10">
      <c r="A30" s="19">
        <v>25</v>
      </c>
      <c r="B30" s="20"/>
      <c r="C30" s="20" t="s">
        <v>40</v>
      </c>
      <c r="D30" s="20">
        <v>800</v>
      </c>
      <c r="E30" s="20">
        <v>849.03</v>
      </c>
      <c r="F30" s="20">
        <f t="shared" si="7"/>
        <v>800</v>
      </c>
      <c r="G30" s="20">
        <f t="shared" si="5"/>
        <v>33.6</v>
      </c>
      <c r="H30" s="20">
        <v>22</v>
      </c>
      <c r="I30" s="20">
        <f t="shared" si="6"/>
        <v>11.6</v>
      </c>
      <c r="J30" s="28"/>
    </row>
    <row r="31" ht="13.5" spans="1:10">
      <c r="A31" s="19">
        <v>26</v>
      </c>
      <c r="B31" s="20"/>
      <c r="C31" s="20" t="s">
        <v>41</v>
      </c>
      <c r="D31" s="20">
        <v>752.03</v>
      </c>
      <c r="E31" s="20">
        <v>754.12</v>
      </c>
      <c r="F31" s="20">
        <f t="shared" si="7"/>
        <v>752.03</v>
      </c>
      <c r="G31" s="20">
        <f t="shared" si="5"/>
        <v>31.58526</v>
      </c>
      <c r="H31" s="20">
        <v>21</v>
      </c>
      <c r="I31" s="20">
        <f t="shared" si="6"/>
        <v>10.58526</v>
      </c>
      <c r="J31" s="28"/>
    </row>
    <row r="32" ht="13.5" spans="1:10">
      <c r="A32" s="19">
        <v>27</v>
      </c>
      <c r="B32" s="20"/>
      <c r="C32" s="20" t="s">
        <v>42</v>
      </c>
      <c r="D32" s="20">
        <v>380</v>
      </c>
      <c r="E32" s="20">
        <v>427.51</v>
      </c>
      <c r="F32" s="20">
        <f t="shared" si="7"/>
        <v>380</v>
      </c>
      <c r="G32" s="20">
        <f t="shared" si="5"/>
        <v>15.96</v>
      </c>
      <c r="H32" s="20">
        <v>11</v>
      </c>
      <c r="I32" s="20">
        <f t="shared" si="6"/>
        <v>4.96</v>
      </c>
      <c r="J32" s="28"/>
    </row>
    <row r="33" ht="13.5" spans="1:10">
      <c r="A33" s="19">
        <v>28</v>
      </c>
      <c r="B33" s="20"/>
      <c r="C33" s="20" t="s">
        <v>43</v>
      </c>
      <c r="D33" s="20">
        <v>135</v>
      </c>
      <c r="E33" s="20">
        <v>157.99</v>
      </c>
      <c r="F33" s="20">
        <f t="shared" si="7"/>
        <v>135</v>
      </c>
      <c r="G33" s="20">
        <f t="shared" si="5"/>
        <v>5.67</v>
      </c>
      <c r="H33" s="20">
        <v>4</v>
      </c>
      <c r="I33" s="20">
        <f t="shared" si="6"/>
        <v>1.67</v>
      </c>
      <c r="J33" s="28"/>
    </row>
    <row r="34" ht="13.5" spans="1:10">
      <c r="A34" s="19">
        <v>29</v>
      </c>
      <c r="B34" s="20"/>
      <c r="C34" s="20" t="s">
        <v>44</v>
      </c>
      <c r="D34" s="20">
        <v>37.5</v>
      </c>
      <c r="E34" s="20">
        <v>52.73</v>
      </c>
      <c r="F34" s="20">
        <f t="shared" si="7"/>
        <v>37.5</v>
      </c>
      <c r="G34" s="20">
        <f t="shared" si="5"/>
        <v>1.575</v>
      </c>
      <c r="H34" s="20">
        <v>0</v>
      </c>
      <c r="I34" s="20">
        <f t="shared" si="6"/>
        <v>1.575</v>
      </c>
      <c r="J34" s="28"/>
    </row>
    <row r="35" ht="13.5" spans="1:10">
      <c r="A35" s="12" t="s">
        <v>45</v>
      </c>
      <c r="B35" s="21"/>
      <c r="C35" s="22"/>
      <c r="D35" s="17">
        <f t="shared" ref="D35:I35" si="8">SUM(D14:D34)</f>
        <v>47956.82</v>
      </c>
      <c r="E35" s="17">
        <f t="shared" si="8"/>
        <v>51163.5</v>
      </c>
      <c r="F35" s="17">
        <f t="shared" si="8"/>
        <v>47956.24</v>
      </c>
      <c r="G35" s="18">
        <f t="shared" si="8"/>
        <v>2014.16208</v>
      </c>
      <c r="H35" s="23">
        <f t="shared" si="8"/>
        <v>1388</v>
      </c>
      <c r="I35" s="23">
        <f t="shared" si="8"/>
        <v>626.16208</v>
      </c>
      <c r="J35" s="27"/>
    </row>
    <row r="36" ht="13.5" spans="1:10">
      <c r="A36" s="19">
        <v>30</v>
      </c>
      <c r="B36" s="20" t="s">
        <v>46</v>
      </c>
      <c r="C36" s="20" t="s">
        <v>47</v>
      </c>
      <c r="D36" s="20">
        <v>5037.45</v>
      </c>
      <c r="E36" s="20">
        <v>5684.82</v>
      </c>
      <c r="F36" s="20">
        <f>MIN(D36:E36)</f>
        <v>5037.45</v>
      </c>
      <c r="G36" s="20">
        <f t="shared" ref="G36:G41" si="9">F36*420/10000</f>
        <v>211.5729</v>
      </c>
      <c r="H36" s="20">
        <v>154</v>
      </c>
      <c r="I36" s="20">
        <f t="shared" ref="I36:I41" si="10">G36-H36</f>
        <v>57.5729</v>
      </c>
      <c r="J36" s="27"/>
    </row>
    <row r="37" ht="13.5" spans="1:10">
      <c r="A37" s="19">
        <v>31</v>
      </c>
      <c r="B37" s="19"/>
      <c r="C37" s="20" t="s">
        <v>48</v>
      </c>
      <c r="D37" s="20">
        <v>4706.26</v>
      </c>
      <c r="E37" s="20">
        <v>4959.22</v>
      </c>
      <c r="F37" s="20">
        <f t="shared" ref="F37:F52" si="11">MIN(D37:E37)</f>
        <v>4706.26</v>
      </c>
      <c r="G37" s="20">
        <f t="shared" si="9"/>
        <v>197.66292</v>
      </c>
      <c r="H37" s="20">
        <v>131</v>
      </c>
      <c r="I37" s="20">
        <f t="shared" si="10"/>
        <v>66.66292</v>
      </c>
      <c r="J37" s="27"/>
    </row>
    <row r="38" ht="13.5" spans="1:10">
      <c r="A38" s="19">
        <v>32</v>
      </c>
      <c r="B38" s="19"/>
      <c r="C38" s="20" t="s">
        <v>49</v>
      </c>
      <c r="D38" s="20">
        <v>3958.63</v>
      </c>
      <c r="E38" s="20">
        <v>3973.04</v>
      </c>
      <c r="F38" s="20">
        <f t="shared" si="11"/>
        <v>3958.63</v>
      </c>
      <c r="G38" s="20">
        <f t="shared" si="9"/>
        <v>166.26246</v>
      </c>
      <c r="H38" s="20">
        <v>115</v>
      </c>
      <c r="I38" s="20">
        <f t="shared" si="10"/>
        <v>51.26246</v>
      </c>
      <c r="J38" s="27"/>
    </row>
    <row r="39" ht="13.5" spans="1:10">
      <c r="A39" s="19">
        <v>33</v>
      </c>
      <c r="B39" s="19"/>
      <c r="C39" s="20" t="s">
        <v>50</v>
      </c>
      <c r="D39" s="20">
        <v>3240.46</v>
      </c>
      <c r="E39" s="20">
        <v>3414.61</v>
      </c>
      <c r="F39" s="20">
        <f t="shared" si="11"/>
        <v>3240.46</v>
      </c>
      <c r="G39" s="20">
        <f t="shared" si="9"/>
        <v>136.09932</v>
      </c>
      <c r="H39" s="20">
        <v>90</v>
      </c>
      <c r="I39" s="20">
        <f t="shared" si="10"/>
        <v>46.09932</v>
      </c>
      <c r="J39" s="27"/>
    </row>
    <row r="40" ht="13.5" spans="1:10">
      <c r="A40" s="19">
        <v>34</v>
      </c>
      <c r="B40" s="19"/>
      <c r="C40" s="20" t="s">
        <v>51</v>
      </c>
      <c r="D40" s="20">
        <v>3470.45</v>
      </c>
      <c r="E40" s="20">
        <v>3498.31</v>
      </c>
      <c r="F40" s="20">
        <f t="shared" si="11"/>
        <v>3470.45</v>
      </c>
      <c r="G40" s="20">
        <f t="shared" si="9"/>
        <v>145.7589</v>
      </c>
      <c r="H40" s="20">
        <v>87</v>
      </c>
      <c r="I40" s="20">
        <f t="shared" si="10"/>
        <v>58.7589</v>
      </c>
      <c r="J40" s="27"/>
    </row>
    <row r="41" ht="13.5" spans="1:10">
      <c r="A41" s="19">
        <v>35</v>
      </c>
      <c r="B41" s="19"/>
      <c r="C41" s="20" t="s">
        <v>52</v>
      </c>
      <c r="D41" s="20">
        <v>2915.5</v>
      </c>
      <c r="E41" s="20">
        <v>2802.86</v>
      </c>
      <c r="F41" s="20">
        <f t="shared" si="11"/>
        <v>2802.86</v>
      </c>
      <c r="G41" s="20">
        <f t="shared" si="9"/>
        <v>117.72012</v>
      </c>
      <c r="H41" s="20">
        <v>84</v>
      </c>
      <c r="I41" s="20">
        <f t="shared" si="10"/>
        <v>33.72012</v>
      </c>
      <c r="J41" s="27"/>
    </row>
    <row r="42" ht="13.5" spans="1:10">
      <c r="A42" s="19">
        <v>36</v>
      </c>
      <c r="B42" s="19"/>
      <c r="C42" s="20" t="s">
        <v>53</v>
      </c>
      <c r="D42" s="20">
        <v>2750</v>
      </c>
      <c r="E42" s="20">
        <v>3206.04</v>
      </c>
      <c r="F42" s="20">
        <f t="shared" si="11"/>
        <v>2750</v>
      </c>
      <c r="G42" s="20">
        <f t="shared" ref="G42:G46" si="12">F42*420/10000</f>
        <v>115.5</v>
      </c>
      <c r="H42" s="20">
        <v>81</v>
      </c>
      <c r="I42" s="20">
        <f t="shared" ref="I42:I46" si="13">G42-H42</f>
        <v>34.5</v>
      </c>
      <c r="J42" s="27"/>
    </row>
    <row r="43" ht="13.5" spans="1:10">
      <c r="A43" s="19">
        <v>37</v>
      </c>
      <c r="B43" s="19"/>
      <c r="C43" s="20" t="s">
        <v>54</v>
      </c>
      <c r="D43" s="20">
        <v>3224.13</v>
      </c>
      <c r="E43" s="20">
        <v>3412.38</v>
      </c>
      <c r="F43" s="20">
        <f t="shared" si="11"/>
        <v>3224.13</v>
      </c>
      <c r="G43" s="20">
        <f t="shared" si="12"/>
        <v>135.41346</v>
      </c>
      <c r="H43" s="20">
        <v>95</v>
      </c>
      <c r="I43" s="20">
        <f t="shared" si="13"/>
        <v>40.41346</v>
      </c>
      <c r="J43" s="27"/>
    </row>
    <row r="44" ht="13.5" spans="1:10">
      <c r="A44" s="19">
        <v>38</v>
      </c>
      <c r="B44" s="19"/>
      <c r="C44" s="20" t="s">
        <v>55</v>
      </c>
      <c r="D44" s="20">
        <v>3026.4</v>
      </c>
      <c r="E44" s="20">
        <v>3028.2</v>
      </c>
      <c r="F44" s="20">
        <f t="shared" si="11"/>
        <v>3026.4</v>
      </c>
      <c r="G44" s="20">
        <f t="shared" si="12"/>
        <v>127.1088</v>
      </c>
      <c r="H44" s="20">
        <v>82</v>
      </c>
      <c r="I44" s="20">
        <f t="shared" si="13"/>
        <v>45.1088</v>
      </c>
      <c r="J44" s="27"/>
    </row>
    <row r="45" ht="13.5" spans="1:10">
      <c r="A45" s="19">
        <v>39</v>
      </c>
      <c r="B45" s="19"/>
      <c r="C45" s="20" t="s">
        <v>56</v>
      </c>
      <c r="D45" s="20">
        <v>2589.93</v>
      </c>
      <c r="E45" s="20">
        <v>2696.65</v>
      </c>
      <c r="F45" s="20">
        <f t="shared" si="11"/>
        <v>2589.93</v>
      </c>
      <c r="G45" s="20">
        <f t="shared" si="12"/>
        <v>108.77706</v>
      </c>
      <c r="H45" s="20">
        <v>76</v>
      </c>
      <c r="I45" s="20">
        <f t="shared" si="13"/>
        <v>32.77706</v>
      </c>
      <c r="J45" s="27"/>
    </row>
    <row r="46" ht="13.5" spans="1:10">
      <c r="A46" s="19">
        <v>40</v>
      </c>
      <c r="B46" s="19"/>
      <c r="C46" s="20" t="s">
        <v>57</v>
      </c>
      <c r="D46" s="20">
        <v>2898</v>
      </c>
      <c r="E46" s="20">
        <v>2834.51</v>
      </c>
      <c r="F46" s="20">
        <f t="shared" si="11"/>
        <v>2834.51</v>
      </c>
      <c r="G46" s="20">
        <f t="shared" si="12"/>
        <v>119.04942</v>
      </c>
      <c r="H46" s="20">
        <v>68</v>
      </c>
      <c r="I46" s="20">
        <f t="shared" si="13"/>
        <v>51.04942</v>
      </c>
      <c r="J46" s="27"/>
    </row>
    <row r="47" ht="13.5" spans="1:10">
      <c r="A47" s="19">
        <v>41</v>
      </c>
      <c r="B47" s="19"/>
      <c r="C47" s="20" t="s">
        <v>58</v>
      </c>
      <c r="D47" s="20">
        <v>2540.38</v>
      </c>
      <c r="E47" s="20">
        <v>2758.89</v>
      </c>
      <c r="F47" s="20">
        <f t="shared" si="11"/>
        <v>2540.38</v>
      </c>
      <c r="G47" s="20">
        <f t="shared" ref="G47:G52" si="14">F47*420/10000</f>
        <v>106.69596</v>
      </c>
      <c r="H47" s="20">
        <v>74</v>
      </c>
      <c r="I47" s="20">
        <f t="shared" ref="I47:I52" si="15">G47-H47</f>
        <v>32.69596</v>
      </c>
      <c r="J47" s="27"/>
    </row>
    <row r="48" ht="13.5" spans="1:10">
      <c r="A48" s="19">
        <v>42</v>
      </c>
      <c r="B48" s="19"/>
      <c r="C48" s="20" t="s">
        <v>59</v>
      </c>
      <c r="D48" s="20">
        <v>2127.92</v>
      </c>
      <c r="E48" s="20">
        <v>2227.34</v>
      </c>
      <c r="F48" s="20">
        <f t="shared" si="11"/>
        <v>2127.92</v>
      </c>
      <c r="G48" s="20">
        <f t="shared" si="14"/>
        <v>89.37264</v>
      </c>
      <c r="H48" s="20">
        <v>56</v>
      </c>
      <c r="I48" s="20">
        <f t="shared" si="15"/>
        <v>33.37264</v>
      </c>
      <c r="J48" s="27"/>
    </row>
    <row r="49" ht="13.5" spans="1:10">
      <c r="A49" s="19">
        <v>43</v>
      </c>
      <c r="B49" s="19"/>
      <c r="C49" s="20" t="s">
        <v>60</v>
      </c>
      <c r="D49" s="20">
        <v>1969.78</v>
      </c>
      <c r="E49" s="20">
        <v>1972.38</v>
      </c>
      <c r="F49" s="20">
        <f t="shared" si="11"/>
        <v>1969.78</v>
      </c>
      <c r="G49" s="20">
        <f t="shared" si="14"/>
        <v>82.73076</v>
      </c>
      <c r="H49" s="20">
        <v>57</v>
      </c>
      <c r="I49" s="20">
        <f t="shared" si="15"/>
        <v>25.73076</v>
      </c>
      <c r="J49" s="27"/>
    </row>
    <row r="50" ht="13.5" spans="1:10">
      <c r="A50" s="19">
        <v>44</v>
      </c>
      <c r="B50" s="19"/>
      <c r="C50" s="20" t="s">
        <v>61</v>
      </c>
      <c r="D50" s="20">
        <v>1128.14</v>
      </c>
      <c r="E50" s="20">
        <v>1538.89</v>
      </c>
      <c r="F50" s="20">
        <f t="shared" si="11"/>
        <v>1128.14</v>
      </c>
      <c r="G50" s="20">
        <f t="shared" si="14"/>
        <v>47.38188</v>
      </c>
      <c r="H50" s="20">
        <v>39</v>
      </c>
      <c r="I50" s="20">
        <f t="shared" si="15"/>
        <v>8.38188</v>
      </c>
      <c r="J50" s="27"/>
    </row>
    <row r="51" ht="21" customHeight="1" spans="1:10">
      <c r="A51" s="19">
        <v>45</v>
      </c>
      <c r="B51" s="19"/>
      <c r="C51" s="20" t="s">
        <v>62</v>
      </c>
      <c r="D51" s="20">
        <v>754.6</v>
      </c>
      <c r="E51" s="20">
        <v>1069.56</v>
      </c>
      <c r="F51" s="20">
        <f t="shared" si="11"/>
        <v>754.6</v>
      </c>
      <c r="G51" s="20">
        <f t="shared" si="14"/>
        <v>31.6932</v>
      </c>
      <c r="H51" s="20">
        <v>30</v>
      </c>
      <c r="I51" s="20">
        <f t="shared" si="15"/>
        <v>1.6932</v>
      </c>
      <c r="J51" s="29"/>
    </row>
    <row r="52" ht="13.5" spans="1:10">
      <c r="A52" s="19">
        <v>46</v>
      </c>
      <c r="B52" s="19"/>
      <c r="C52" s="20" t="s">
        <v>63</v>
      </c>
      <c r="D52" s="20">
        <v>300.49</v>
      </c>
      <c r="E52" s="20">
        <v>306.09</v>
      </c>
      <c r="F52" s="20">
        <f t="shared" si="11"/>
        <v>300.49</v>
      </c>
      <c r="G52" s="20">
        <f t="shared" si="14"/>
        <v>12.62058</v>
      </c>
      <c r="H52" s="20">
        <v>8</v>
      </c>
      <c r="I52" s="20">
        <f t="shared" si="15"/>
        <v>4.62058</v>
      </c>
      <c r="J52" s="27"/>
    </row>
    <row r="53" ht="13.5" spans="1:10">
      <c r="A53" s="12" t="s">
        <v>64</v>
      </c>
      <c r="B53" s="21"/>
      <c r="C53" s="22"/>
      <c r="D53" s="17">
        <f t="shared" ref="D53:I53" si="16">SUM(D36:D52)</f>
        <v>46638.52</v>
      </c>
      <c r="E53" s="17">
        <f t="shared" si="16"/>
        <v>49383.79</v>
      </c>
      <c r="F53" s="17">
        <f t="shared" si="16"/>
        <v>46462.39</v>
      </c>
      <c r="G53" s="18">
        <f t="shared" si="16"/>
        <v>1951.42038</v>
      </c>
      <c r="H53" s="23">
        <f t="shared" si="16"/>
        <v>1327</v>
      </c>
      <c r="I53" s="23">
        <f t="shared" si="16"/>
        <v>624.42038</v>
      </c>
      <c r="J53" s="27"/>
    </row>
    <row r="54" ht="13.5" spans="1:10">
      <c r="A54" s="19">
        <v>39</v>
      </c>
      <c r="B54" s="20" t="s">
        <v>65</v>
      </c>
      <c r="C54" s="20" t="s">
        <v>66</v>
      </c>
      <c r="D54" s="20">
        <v>6500</v>
      </c>
      <c r="E54" s="20">
        <v>6530.53</v>
      </c>
      <c r="F54" s="20">
        <f>MIN(D54:E54)</f>
        <v>6500</v>
      </c>
      <c r="G54" s="20">
        <f t="shared" ref="G54:G56" si="17">F54*420/10000</f>
        <v>273</v>
      </c>
      <c r="H54" s="20">
        <v>180</v>
      </c>
      <c r="I54" s="20">
        <f t="shared" ref="I54:I56" si="18">G54-H54</f>
        <v>93</v>
      </c>
      <c r="J54" s="27"/>
    </row>
    <row r="55" ht="13.5" spans="1:10">
      <c r="A55" s="19">
        <v>40</v>
      </c>
      <c r="B55" s="19"/>
      <c r="C55" s="20" t="s">
        <v>67</v>
      </c>
      <c r="D55" s="20">
        <v>4985.46</v>
      </c>
      <c r="E55" s="20">
        <v>4902.12</v>
      </c>
      <c r="F55" s="20">
        <f t="shared" ref="F55:F61" si="19">MIN(D55:E55)</f>
        <v>4902.12</v>
      </c>
      <c r="G55" s="20">
        <f t="shared" si="17"/>
        <v>205.88904</v>
      </c>
      <c r="H55" s="20">
        <v>133</v>
      </c>
      <c r="I55" s="20">
        <f t="shared" si="18"/>
        <v>72.88904</v>
      </c>
      <c r="J55" s="27"/>
    </row>
    <row r="56" ht="13.5" spans="1:10">
      <c r="A56" s="19">
        <v>41</v>
      </c>
      <c r="B56" s="19"/>
      <c r="C56" s="20" t="s">
        <v>68</v>
      </c>
      <c r="D56" s="20">
        <v>3154</v>
      </c>
      <c r="E56" s="20">
        <v>3168.31</v>
      </c>
      <c r="F56" s="20">
        <f t="shared" si="19"/>
        <v>3154</v>
      </c>
      <c r="G56" s="20">
        <f t="shared" si="17"/>
        <v>132.468</v>
      </c>
      <c r="H56" s="20">
        <v>74</v>
      </c>
      <c r="I56" s="20">
        <f t="shared" si="18"/>
        <v>58.468</v>
      </c>
      <c r="J56" s="27"/>
    </row>
    <row r="57" ht="13.5" spans="1:10">
      <c r="A57" s="19">
        <v>42</v>
      </c>
      <c r="B57" s="19"/>
      <c r="C57" s="20" t="s">
        <v>69</v>
      </c>
      <c r="D57" s="20">
        <v>3250</v>
      </c>
      <c r="E57" s="20">
        <v>3596.89</v>
      </c>
      <c r="F57" s="20">
        <f t="shared" si="19"/>
        <v>3250</v>
      </c>
      <c r="G57" s="20">
        <f t="shared" ref="G57:G61" si="20">F57*420/10000</f>
        <v>136.5</v>
      </c>
      <c r="H57" s="20">
        <v>100</v>
      </c>
      <c r="I57" s="20">
        <f t="shared" ref="I57:I61" si="21">G57-H57</f>
        <v>36.5</v>
      </c>
      <c r="J57" s="27"/>
    </row>
    <row r="58" ht="13.5" spans="1:10">
      <c r="A58" s="19">
        <v>43</v>
      </c>
      <c r="B58" s="19"/>
      <c r="C58" s="20" t="s">
        <v>70</v>
      </c>
      <c r="D58" s="20">
        <v>2609.7</v>
      </c>
      <c r="E58" s="20">
        <v>2805.04</v>
      </c>
      <c r="F58" s="20">
        <f t="shared" si="19"/>
        <v>2609.7</v>
      </c>
      <c r="G58" s="20">
        <f t="shared" si="20"/>
        <v>109.6074</v>
      </c>
      <c r="H58" s="20">
        <v>76</v>
      </c>
      <c r="I58" s="20">
        <f t="shared" si="21"/>
        <v>33.6074</v>
      </c>
      <c r="J58" s="27"/>
    </row>
    <row r="59" ht="13.5" spans="1:10">
      <c r="A59" s="19">
        <v>44</v>
      </c>
      <c r="B59" s="19"/>
      <c r="C59" s="20" t="s">
        <v>71</v>
      </c>
      <c r="D59" s="20">
        <v>2242</v>
      </c>
      <c r="E59" s="20">
        <v>2934.54</v>
      </c>
      <c r="F59" s="20">
        <f t="shared" si="19"/>
        <v>2242</v>
      </c>
      <c r="G59" s="20">
        <f t="shared" si="20"/>
        <v>94.164</v>
      </c>
      <c r="H59" s="20">
        <v>61</v>
      </c>
      <c r="I59" s="20">
        <f t="shared" si="21"/>
        <v>33.164</v>
      </c>
      <c r="J59" s="27"/>
    </row>
    <row r="60" ht="13.5" spans="1:10">
      <c r="A60" s="19">
        <v>45</v>
      </c>
      <c r="B60" s="19"/>
      <c r="C60" s="20" t="s">
        <v>72</v>
      </c>
      <c r="D60" s="20">
        <v>1937.34</v>
      </c>
      <c r="E60" s="20">
        <v>2048.55</v>
      </c>
      <c r="F60" s="20">
        <f t="shared" si="19"/>
        <v>1937.34</v>
      </c>
      <c r="G60" s="20">
        <f t="shared" si="20"/>
        <v>81.36828</v>
      </c>
      <c r="H60" s="20">
        <v>57</v>
      </c>
      <c r="I60" s="20">
        <f t="shared" si="21"/>
        <v>24.36828</v>
      </c>
      <c r="J60" s="27"/>
    </row>
    <row r="61" ht="13.5" spans="1:10">
      <c r="A61" s="19">
        <v>46</v>
      </c>
      <c r="B61" s="19"/>
      <c r="C61" s="20" t="s">
        <v>73</v>
      </c>
      <c r="D61" s="20">
        <v>890.5</v>
      </c>
      <c r="E61" s="20">
        <v>992.7</v>
      </c>
      <c r="F61" s="20">
        <f t="shared" si="19"/>
        <v>890.5</v>
      </c>
      <c r="G61" s="20">
        <f t="shared" si="20"/>
        <v>37.401</v>
      </c>
      <c r="H61" s="20">
        <v>26</v>
      </c>
      <c r="I61" s="20">
        <f t="shared" si="21"/>
        <v>11.401</v>
      </c>
      <c r="J61" s="27"/>
    </row>
    <row r="62" ht="13.5" spans="1:10">
      <c r="A62" s="12" t="s">
        <v>74</v>
      </c>
      <c r="B62" s="21"/>
      <c r="C62" s="22"/>
      <c r="D62" s="17">
        <f t="shared" ref="D62:I62" si="22">SUM(D54:D61)</f>
        <v>25569</v>
      </c>
      <c r="E62" s="17">
        <f t="shared" si="22"/>
        <v>26978.68</v>
      </c>
      <c r="F62" s="17">
        <f t="shared" si="22"/>
        <v>25485.66</v>
      </c>
      <c r="G62" s="18">
        <f t="shared" si="22"/>
        <v>1070.39772</v>
      </c>
      <c r="H62" s="23">
        <f t="shared" si="22"/>
        <v>707</v>
      </c>
      <c r="I62" s="23">
        <f t="shared" si="22"/>
        <v>363.39772</v>
      </c>
      <c r="J62" s="27"/>
    </row>
    <row r="63" ht="13.5" spans="1:10">
      <c r="A63" s="19">
        <v>26</v>
      </c>
      <c r="B63" s="20" t="s">
        <v>75</v>
      </c>
      <c r="C63" s="20" t="s">
        <v>76</v>
      </c>
      <c r="D63" s="20">
        <v>3887.39</v>
      </c>
      <c r="E63" s="20">
        <v>3930</v>
      </c>
      <c r="F63" s="20">
        <f t="shared" ref="F63:F68" si="23">MIN(D63:E63)</f>
        <v>3887.39</v>
      </c>
      <c r="G63" s="20">
        <f t="shared" ref="G63:G68" si="24">F63*420/10000</f>
        <v>163.27038</v>
      </c>
      <c r="H63" s="20">
        <v>107</v>
      </c>
      <c r="I63" s="20">
        <f t="shared" ref="I63:I68" si="25">G63-H63</f>
        <v>56.27038</v>
      </c>
      <c r="J63" s="27"/>
    </row>
    <row r="64" ht="13.5" spans="1:10">
      <c r="A64" s="19">
        <v>27</v>
      </c>
      <c r="B64" s="19"/>
      <c r="C64" s="20" t="s">
        <v>77</v>
      </c>
      <c r="D64" s="20">
        <v>3548.19</v>
      </c>
      <c r="E64" s="20">
        <v>4089.01</v>
      </c>
      <c r="F64" s="20">
        <f t="shared" si="23"/>
        <v>3548.19</v>
      </c>
      <c r="G64" s="20">
        <f t="shared" si="24"/>
        <v>149.02398</v>
      </c>
      <c r="H64" s="20">
        <v>101</v>
      </c>
      <c r="I64" s="20">
        <f t="shared" si="25"/>
        <v>48.02398</v>
      </c>
      <c r="J64" s="27"/>
    </row>
    <row r="65" ht="13.5" spans="1:10">
      <c r="A65" s="19">
        <v>28</v>
      </c>
      <c r="B65" s="19"/>
      <c r="C65" s="20" t="s">
        <v>78</v>
      </c>
      <c r="D65" s="20">
        <v>3685.02</v>
      </c>
      <c r="E65" s="20">
        <v>3728.51</v>
      </c>
      <c r="F65" s="20">
        <f t="shared" si="23"/>
        <v>3685.02</v>
      </c>
      <c r="G65" s="20">
        <f t="shared" si="24"/>
        <v>154.77084</v>
      </c>
      <c r="H65" s="20">
        <v>108</v>
      </c>
      <c r="I65" s="20">
        <f t="shared" si="25"/>
        <v>46.77084</v>
      </c>
      <c r="J65" s="27"/>
    </row>
    <row r="66" ht="13.5" spans="1:10">
      <c r="A66" s="19">
        <v>29</v>
      </c>
      <c r="B66" s="19"/>
      <c r="C66" s="20" t="s">
        <v>79</v>
      </c>
      <c r="D66" s="20">
        <v>2884</v>
      </c>
      <c r="E66" s="20">
        <v>3145.52</v>
      </c>
      <c r="F66" s="20">
        <f t="shared" si="23"/>
        <v>2884</v>
      </c>
      <c r="G66" s="20">
        <f t="shared" si="24"/>
        <v>121.128</v>
      </c>
      <c r="H66" s="20">
        <v>79</v>
      </c>
      <c r="I66" s="20">
        <f t="shared" si="25"/>
        <v>42.128</v>
      </c>
      <c r="J66" s="27"/>
    </row>
    <row r="67" ht="13.5" spans="1:10">
      <c r="A67" s="19">
        <v>30</v>
      </c>
      <c r="B67" s="19"/>
      <c r="C67" s="20" t="s">
        <v>80</v>
      </c>
      <c r="D67" s="20">
        <v>3075.75</v>
      </c>
      <c r="E67" s="20">
        <v>3006.91</v>
      </c>
      <c r="F67" s="20">
        <f t="shared" si="23"/>
        <v>3006.91</v>
      </c>
      <c r="G67" s="20">
        <f t="shared" si="24"/>
        <v>126.29022</v>
      </c>
      <c r="H67" s="20">
        <v>78</v>
      </c>
      <c r="I67" s="20">
        <f t="shared" si="25"/>
        <v>48.29022</v>
      </c>
      <c r="J67" s="27"/>
    </row>
    <row r="68" ht="13.5" spans="1:10">
      <c r="A68" s="19">
        <v>31</v>
      </c>
      <c r="B68" s="19"/>
      <c r="C68" s="20" t="s">
        <v>81</v>
      </c>
      <c r="D68" s="20">
        <v>1983.66</v>
      </c>
      <c r="E68" s="20">
        <v>2634.24</v>
      </c>
      <c r="F68" s="20">
        <f t="shared" si="23"/>
        <v>1983.66</v>
      </c>
      <c r="G68" s="20">
        <f t="shared" si="24"/>
        <v>83.31372</v>
      </c>
      <c r="H68" s="20">
        <v>60</v>
      </c>
      <c r="I68" s="20">
        <f t="shared" si="25"/>
        <v>23.31372</v>
      </c>
      <c r="J68" s="27"/>
    </row>
    <row r="69" ht="13.5" spans="1:10">
      <c r="A69" s="19">
        <v>32</v>
      </c>
      <c r="B69" s="19"/>
      <c r="C69" s="20" t="s">
        <v>82</v>
      </c>
      <c r="D69" s="20">
        <v>2710.35</v>
      </c>
      <c r="E69" s="20">
        <v>2896.09</v>
      </c>
      <c r="F69" s="20">
        <f t="shared" ref="F69:F75" si="26">MIN(D69:E69)</f>
        <v>2710.35</v>
      </c>
      <c r="G69" s="20">
        <f t="shared" ref="G69:G71" si="27">F69*420/10000</f>
        <v>113.8347</v>
      </c>
      <c r="H69" s="20">
        <v>80</v>
      </c>
      <c r="I69" s="20">
        <f t="shared" ref="I69:I71" si="28">G69-H69</f>
        <v>33.8347</v>
      </c>
      <c r="J69" s="27"/>
    </row>
    <row r="70" ht="13.5" spans="1:10">
      <c r="A70" s="19">
        <v>33</v>
      </c>
      <c r="B70" s="19"/>
      <c r="C70" s="20" t="s">
        <v>83</v>
      </c>
      <c r="D70" s="20">
        <v>2640.64</v>
      </c>
      <c r="E70" s="20">
        <v>2666.42</v>
      </c>
      <c r="F70" s="20">
        <f t="shared" si="26"/>
        <v>2640.64</v>
      </c>
      <c r="G70" s="20">
        <f t="shared" si="27"/>
        <v>110.90688</v>
      </c>
      <c r="H70" s="20">
        <v>67</v>
      </c>
      <c r="I70" s="20">
        <f t="shared" si="28"/>
        <v>43.90688</v>
      </c>
      <c r="J70" s="27"/>
    </row>
    <row r="71" ht="13.5" spans="1:10">
      <c r="A71" s="19">
        <v>34</v>
      </c>
      <c r="B71" s="19"/>
      <c r="C71" s="20" t="s">
        <v>84</v>
      </c>
      <c r="D71" s="20">
        <v>1980</v>
      </c>
      <c r="E71" s="20">
        <v>2219.6</v>
      </c>
      <c r="F71" s="20">
        <f t="shared" si="26"/>
        <v>1980</v>
      </c>
      <c r="G71" s="20">
        <f t="shared" si="27"/>
        <v>83.16</v>
      </c>
      <c r="H71" s="20">
        <v>58</v>
      </c>
      <c r="I71" s="20">
        <f t="shared" si="28"/>
        <v>25.16</v>
      </c>
      <c r="J71" s="27"/>
    </row>
    <row r="72" ht="13.5" spans="1:10">
      <c r="A72" s="19">
        <v>35</v>
      </c>
      <c r="B72" s="19"/>
      <c r="C72" s="20" t="s">
        <v>85</v>
      </c>
      <c r="D72" s="20">
        <v>2098.28</v>
      </c>
      <c r="E72" s="20">
        <v>2133.16</v>
      </c>
      <c r="F72" s="20">
        <f t="shared" si="26"/>
        <v>2098.28</v>
      </c>
      <c r="G72" s="20">
        <f t="shared" ref="G72:G75" si="29">F72*420/10000</f>
        <v>88.12776</v>
      </c>
      <c r="H72" s="20">
        <v>60</v>
      </c>
      <c r="I72" s="20">
        <f t="shared" ref="I72:I75" si="30">G72-H72</f>
        <v>28.12776</v>
      </c>
      <c r="J72" s="27"/>
    </row>
    <row r="73" ht="13.5" spans="1:10">
      <c r="A73" s="19">
        <v>36</v>
      </c>
      <c r="B73" s="19"/>
      <c r="C73" s="20" t="s">
        <v>86</v>
      </c>
      <c r="D73" s="20">
        <v>1668.79</v>
      </c>
      <c r="E73" s="20">
        <v>1763.46</v>
      </c>
      <c r="F73" s="20">
        <f t="shared" si="26"/>
        <v>1668.79</v>
      </c>
      <c r="G73" s="20">
        <f t="shared" si="29"/>
        <v>70.08918</v>
      </c>
      <c r="H73" s="20">
        <v>48</v>
      </c>
      <c r="I73" s="20">
        <f t="shared" si="30"/>
        <v>22.08918</v>
      </c>
      <c r="J73" s="27"/>
    </row>
    <row r="74" ht="13.5" spans="1:10">
      <c r="A74" s="19">
        <v>37</v>
      </c>
      <c r="B74" s="19"/>
      <c r="C74" s="20" t="s">
        <v>87</v>
      </c>
      <c r="D74" s="20">
        <v>1143.08</v>
      </c>
      <c r="E74" s="20">
        <v>1138.9</v>
      </c>
      <c r="F74" s="20">
        <f t="shared" si="26"/>
        <v>1138.9</v>
      </c>
      <c r="G74" s="20">
        <f t="shared" si="29"/>
        <v>47.8338</v>
      </c>
      <c r="H74" s="20">
        <v>32</v>
      </c>
      <c r="I74" s="20">
        <f t="shared" si="30"/>
        <v>15.8338</v>
      </c>
      <c r="J74" s="27"/>
    </row>
    <row r="75" ht="13.5" spans="1:10">
      <c r="A75" s="19">
        <v>38</v>
      </c>
      <c r="B75" s="19"/>
      <c r="C75" s="20" t="s">
        <v>88</v>
      </c>
      <c r="D75" s="20">
        <v>1616.58</v>
      </c>
      <c r="E75" s="20">
        <v>1603.99</v>
      </c>
      <c r="F75" s="20">
        <f t="shared" si="26"/>
        <v>1603.99</v>
      </c>
      <c r="G75" s="20">
        <f t="shared" si="29"/>
        <v>67.36758</v>
      </c>
      <c r="H75" s="20">
        <v>37</v>
      </c>
      <c r="I75" s="20">
        <f t="shared" si="30"/>
        <v>30.36758</v>
      </c>
      <c r="J75" s="27"/>
    </row>
    <row r="76" ht="13.5" spans="1:10">
      <c r="A76" s="12" t="s">
        <v>89</v>
      </c>
      <c r="B76" s="21"/>
      <c r="C76" s="22"/>
      <c r="D76" s="17">
        <f t="shared" ref="D76:I76" si="31">SUM(D63:D75)</f>
        <v>32921.73</v>
      </c>
      <c r="E76" s="17">
        <f t="shared" si="31"/>
        <v>34955.81</v>
      </c>
      <c r="F76" s="17">
        <f t="shared" si="31"/>
        <v>32836.12</v>
      </c>
      <c r="G76" s="18">
        <f t="shared" si="31"/>
        <v>1379.11704</v>
      </c>
      <c r="H76" s="23">
        <f t="shared" si="31"/>
        <v>915</v>
      </c>
      <c r="I76" s="23">
        <f t="shared" si="31"/>
        <v>464.11704</v>
      </c>
      <c r="J76" s="27"/>
    </row>
    <row r="77" ht="13.5" spans="1:10">
      <c r="A77" s="19">
        <v>77</v>
      </c>
      <c r="B77" s="20" t="s">
        <v>90</v>
      </c>
      <c r="C77" s="20" t="s">
        <v>91</v>
      </c>
      <c r="D77" s="20">
        <v>6336.49</v>
      </c>
      <c r="E77" s="20">
        <v>6905.23</v>
      </c>
      <c r="F77" s="20">
        <f>MIN(D77:E77)</f>
        <v>6336.49</v>
      </c>
      <c r="G77" s="20">
        <f t="shared" ref="G77:G85" si="32">F77*420/10000</f>
        <v>266.13258</v>
      </c>
      <c r="H77" s="20">
        <v>180</v>
      </c>
      <c r="I77" s="20">
        <f t="shared" ref="I77:I85" si="33">G77-H77</f>
        <v>86.13258</v>
      </c>
      <c r="J77" s="28"/>
    </row>
    <row r="78" ht="13.5" spans="1:10">
      <c r="A78" s="19">
        <v>78</v>
      </c>
      <c r="B78" s="19"/>
      <c r="C78" s="20" t="s">
        <v>92</v>
      </c>
      <c r="D78" s="20">
        <v>2057.44</v>
      </c>
      <c r="E78" s="20">
        <v>2132.99</v>
      </c>
      <c r="F78" s="20">
        <f t="shared" ref="F78:F85" si="34">MIN(D78:E78)</f>
        <v>2057.44</v>
      </c>
      <c r="G78" s="20">
        <f t="shared" si="32"/>
        <v>86.41248</v>
      </c>
      <c r="H78" s="20">
        <v>61</v>
      </c>
      <c r="I78" s="20">
        <f t="shared" si="33"/>
        <v>25.41248</v>
      </c>
      <c r="J78" s="28"/>
    </row>
    <row r="79" ht="13.5" spans="1:10">
      <c r="A79" s="19">
        <v>79</v>
      </c>
      <c r="B79" s="19"/>
      <c r="C79" s="20" t="s">
        <v>93</v>
      </c>
      <c r="D79" s="20">
        <v>1717.84</v>
      </c>
      <c r="E79" s="20">
        <v>1762.81</v>
      </c>
      <c r="F79" s="20">
        <f t="shared" si="34"/>
        <v>1717.84</v>
      </c>
      <c r="G79" s="20">
        <f t="shared" si="32"/>
        <v>72.14928</v>
      </c>
      <c r="H79" s="20">
        <v>48</v>
      </c>
      <c r="I79" s="20">
        <f t="shared" si="33"/>
        <v>24.14928</v>
      </c>
      <c r="J79" s="28"/>
    </row>
    <row r="80" ht="13.5" spans="1:10">
      <c r="A80" s="19">
        <v>80</v>
      </c>
      <c r="B80" s="19"/>
      <c r="C80" s="20" t="s">
        <v>94</v>
      </c>
      <c r="D80" s="20">
        <v>1548.87</v>
      </c>
      <c r="E80" s="20">
        <v>1677.51</v>
      </c>
      <c r="F80" s="20">
        <f t="shared" si="34"/>
        <v>1548.87</v>
      </c>
      <c r="G80" s="20">
        <f t="shared" si="32"/>
        <v>65.05254</v>
      </c>
      <c r="H80" s="20">
        <v>44</v>
      </c>
      <c r="I80" s="20">
        <f t="shared" si="33"/>
        <v>21.05254</v>
      </c>
      <c r="J80" s="28"/>
    </row>
    <row r="81" ht="13.5" spans="1:10">
      <c r="A81" s="19">
        <v>81</v>
      </c>
      <c r="B81" s="19"/>
      <c r="C81" s="20" t="s">
        <v>95</v>
      </c>
      <c r="D81" s="20">
        <v>1480</v>
      </c>
      <c r="E81" s="20">
        <v>1667.19</v>
      </c>
      <c r="F81" s="20">
        <f t="shared" si="34"/>
        <v>1480</v>
      </c>
      <c r="G81" s="20">
        <f t="shared" si="32"/>
        <v>62.16</v>
      </c>
      <c r="H81" s="20">
        <v>40</v>
      </c>
      <c r="I81" s="20">
        <f t="shared" si="33"/>
        <v>22.16</v>
      </c>
      <c r="J81" s="28"/>
    </row>
    <row r="82" ht="13.5" spans="1:10">
      <c r="A82" s="19">
        <v>82</v>
      </c>
      <c r="B82" s="19"/>
      <c r="C82" s="20" t="s">
        <v>96</v>
      </c>
      <c r="D82" s="20">
        <v>1400</v>
      </c>
      <c r="E82" s="20">
        <v>1517.74</v>
      </c>
      <c r="F82" s="20">
        <f t="shared" si="34"/>
        <v>1400</v>
      </c>
      <c r="G82" s="20">
        <f t="shared" si="32"/>
        <v>58.8</v>
      </c>
      <c r="H82" s="20">
        <v>40</v>
      </c>
      <c r="I82" s="20">
        <f t="shared" si="33"/>
        <v>18.8</v>
      </c>
      <c r="J82" s="28"/>
    </row>
    <row r="83" ht="13.5" spans="1:10">
      <c r="A83" s="19">
        <v>83</v>
      </c>
      <c r="B83" s="19"/>
      <c r="C83" s="20" t="s">
        <v>97</v>
      </c>
      <c r="D83" s="20">
        <v>1152.56</v>
      </c>
      <c r="E83" s="20">
        <v>1342.72</v>
      </c>
      <c r="F83" s="20">
        <f t="shared" si="34"/>
        <v>1152.56</v>
      </c>
      <c r="G83" s="20">
        <f t="shared" si="32"/>
        <v>48.40752</v>
      </c>
      <c r="H83" s="20">
        <v>33</v>
      </c>
      <c r="I83" s="20">
        <f t="shared" si="33"/>
        <v>15.40752</v>
      </c>
      <c r="J83" s="28"/>
    </row>
    <row r="84" ht="13.5" spans="1:10">
      <c r="A84" s="19">
        <v>84</v>
      </c>
      <c r="B84" s="19"/>
      <c r="C84" s="20" t="s">
        <v>98</v>
      </c>
      <c r="D84" s="20">
        <v>759</v>
      </c>
      <c r="E84" s="20">
        <v>840.85</v>
      </c>
      <c r="F84" s="20">
        <f t="shared" si="34"/>
        <v>759</v>
      </c>
      <c r="G84" s="20">
        <f t="shared" si="32"/>
        <v>31.878</v>
      </c>
      <c r="H84" s="20">
        <v>25</v>
      </c>
      <c r="I84" s="20">
        <f t="shared" si="33"/>
        <v>6.878</v>
      </c>
      <c r="J84" s="28"/>
    </row>
    <row r="85" ht="13.5" spans="1:10">
      <c r="A85" s="19">
        <v>85</v>
      </c>
      <c r="B85" s="19"/>
      <c r="C85" s="20" t="s">
        <v>99</v>
      </c>
      <c r="D85" s="20">
        <v>821.5</v>
      </c>
      <c r="E85" s="20">
        <v>864.45</v>
      </c>
      <c r="F85" s="20">
        <f t="shared" si="34"/>
        <v>821.5</v>
      </c>
      <c r="G85" s="20">
        <f t="shared" si="32"/>
        <v>34.503</v>
      </c>
      <c r="H85" s="20">
        <v>24</v>
      </c>
      <c r="I85" s="20">
        <f t="shared" si="33"/>
        <v>10.503</v>
      </c>
      <c r="J85" s="28"/>
    </row>
    <row r="86" ht="13.5" spans="1:10">
      <c r="A86" s="30" t="s">
        <v>100</v>
      </c>
      <c r="B86" s="31"/>
      <c r="C86" s="31"/>
      <c r="D86" s="32">
        <f t="shared" ref="D86:I86" si="35">SUM(D77:D85)</f>
        <v>17273.7</v>
      </c>
      <c r="E86" s="32">
        <f t="shared" si="35"/>
        <v>18711.49</v>
      </c>
      <c r="F86" s="32">
        <f t="shared" si="35"/>
        <v>17273.7</v>
      </c>
      <c r="G86" s="33">
        <f t="shared" si="35"/>
        <v>725.4954</v>
      </c>
      <c r="H86" s="34">
        <f t="shared" si="35"/>
        <v>495</v>
      </c>
      <c r="I86" s="34">
        <f t="shared" si="35"/>
        <v>230.4954</v>
      </c>
      <c r="J86" s="27"/>
    </row>
    <row r="87" ht="13.5" spans="1:10">
      <c r="A87" s="19">
        <v>47</v>
      </c>
      <c r="B87" s="35" t="s">
        <v>101</v>
      </c>
      <c r="C87" s="20" t="s">
        <v>102</v>
      </c>
      <c r="D87" s="20">
        <v>1927.63</v>
      </c>
      <c r="E87" s="20">
        <v>2170.62</v>
      </c>
      <c r="F87" s="20">
        <f>MIN(D87:E87)</f>
        <v>1927.63</v>
      </c>
      <c r="G87" s="20">
        <f t="shared" ref="G87:G89" si="36">F87*420/10000</f>
        <v>80.96046</v>
      </c>
      <c r="H87" s="20">
        <v>54</v>
      </c>
      <c r="I87" s="20">
        <f t="shared" ref="I87:I89" si="37">G87-H87</f>
        <v>26.96046</v>
      </c>
      <c r="J87" s="27"/>
    </row>
    <row r="88" ht="13.5" spans="1:10">
      <c r="A88" s="19">
        <v>48</v>
      </c>
      <c r="B88" s="36"/>
      <c r="C88" s="20" t="s">
        <v>103</v>
      </c>
      <c r="D88" s="20">
        <v>169.58</v>
      </c>
      <c r="E88" s="20">
        <v>173.26</v>
      </c>
      <c r="F88" s="20">
        <f t="shared" ref="F88:F95" si="38">MIN(D88:E88)</f>
        <v>169.58</v>
      </c>
      <c r="G88" s="20">
        <f t="shared" si="36"/>
        <v>7.12236</v>
      </c>
      <c r="H88" s="20">
        <v>6</v>
      </c>
      <c r="I88" s="20">
        <f t="shared" si="37"/>
        <v>1.12236</v>
      </c>
      <c r="J88" s="37"/>
    </row>
    <row r="89" ht="22.5" spans="1:10">
      <c r="A89" s="19">
        <v>49</v>
      </c>
      <c r="B89" s="35" t="s">
        <v>104</v>
      </c>
      <c r="C89" s="20" t="s">
        <v>105</v>
      </c>
      <c r="D89" s="20">
        <v>1700</v>
      </c>
      <c r="E89" s="20">
        <v>1687.99</v>
      </c>
      <c r="F89" s="20">
        <f t="shared" si="38"/>
        <v>1687.99</v>
      </c>
      <c r="G89" s="20">
        <f t="shared" si="36"/>
        <v>70.89558</v>
      </c>
      <c r="H89" s="20">
        <v>50</v>
      </c>
      <c r="I89" s="20">
        <f t="shared" si="37"/>
        <v>20.89558</v>
      </c>
      <c r="J89" s="37"/>
    </row>
    <row r="90" ht="13.5" spans="1:10">
      <c r="A90" s="19">
        <v>51</v>
      </c>
      <c r="B90" s="35" t="s">
        <v>106</v>
      </c>
      <c r="C90" s="20" t="s">
        <v>107</v>
      </c>
      <c r="D90" s="20">
        <v>4119</v>
      </c>
      <c r="E90" s="20">
        <v>4969.8</v>
      </c>
      <c r="F90" s="20">
        <f t="shared" si="38"/>
        <v>4119</v>
      </c>
      <c r="G90" s="20">
        <f t="shared" ref="G90:G95" si="39">F90*420/10000</f>
        <v>172.998</v>
      </c>
      <c r="H90" s="20">
        <v>129</v>
      </c>
      <c r="I90" s="20">
        <f t="shared" ref="I90:I95" si="40">G90-H90</f>
        <v>43.998</v>
      </c>
      <c r="J90" s="28"/>
    </row>
    <row r="91" ht="13.5" spans="1:10">
      <c r="A91" s="19">
        <v>52</v>
      </c>
      <c r="B91" s="36"/>
      <c r="C91" s="20" t="s">
        <v>108</v>
      </c>
      <c r="D91" s="20">
        <v>3250</v>
      </c>
      <c r="E91" s="20">
        <v>3387.33</v>
      </c>
      <c r="F91" s="20">
        <f t="shared" si="38"/>
        <v>3250</v>
      </c>
      <c r="G91" s="20">
        <f t="shared" si="39"/>
        <v>136.5</v>
      </c>
      <c r="H91" s="20">
        <v>83</v>
      </c>
      <c r="I91" s="20">
        <f t="shared" si="40"/>
        <v>53.5</v>
      </c>
      <c r="J91" s="28"/>
    </row>
    <row r="92" ht="13.5" spans="1:10">
      <c r="A92" s="19">
        <v>53</v>
      </c>
      <c r="B92" s="36"/>
      <c r="C92" s="20" t="s">
        <v>109</v>
      </c>
      <c r="D92" s="20">
        <v>1770.33</v>
      </c>
      <c r="E92" s="20">
        <v>1886.92</v>
      </c>
      <c r="F92" s="20">
        <f t="shared" si="38"/>
        <v>1770.33</v>
      </c>
      <c r="G92" s="20">
        <f t="shared" si="39"/>
        <v>74.35386</v>
      </c>
      <c r="H92" s="20">
        <v>45</v>
      </c>
      <c r="I92" s="20">
        <f t="shared" si="40"/>
        <v>29.35386</v>
      </c>
      <c r="J92" s="28"/>
    </row>
    <row r="93" ht="13.5" spans="1:10">
      <c r="A93" s="19">
        <v>54</v>
      </c>
      <c r="B93" s="36"/>
      <c r="C93" s="20" t="s">
        <v>110</v>
      </c>
      <c r="D93" s="20">
        <v>1680</v>
      </c>
      <c r="E93" s="20">
        <v>1890.96</v>
      </c>
      <c r="F93" s="20">
        <f t="shared" si="38"/>
        <v>1680</v>
      </c>
      <c r="G93" s="20">
        <f t="shared" si="39"/>
        <v>70.56</v>
      </c>
      <c r="H93" s="20">
        <v>39</v>
      </c>
      <c r="I93" s="20">
        <f t="shared" si="40"/>
        <v>31.56</v>
      </c>
      <c r="J93" s="28"/>
    </row>
    <row r="94" ht="13.5" spans="1:10">
      <c r="A94" s="19">
        <v>55</v>
      </c>
      <c r="B94" s="36"/>
      <c r="C94" s="20" t="s">
        <v>111</v>
      </c>
      <c r="D94" s="20">
        <v>679.99</v>
      </c>
      <c r="E94" s="20">
        <v>767.86</v>
      </c>
      <c r="F94" s="20">
        <f t="shared" si="38"/>
        <v>679.99</v>
      </c>
      <c r="G94" s="20">
        <f t="shared" si="39"/>
        <v>28.55958</v>
      </c>
      <c r="H94" s="20">
        <v>17</v>
      </c>
      <c r="I94" s="20">
        <f t="shared" si="40"/>
        <v>11.55958</v>
      </c>
      <c r="J94" s="28"/>
    </row>
    <row r="95" ht="13.5" spans="1:10">
      <c r="A95" s="19">
        <v>56</v>
      </c>
      <c r="B95" s="36"/>
      <c r="C95" s="20" t="s">
        <v>112</v>
      </c>
      <c r="D95" s="20">
        <v>468.7</v>
      </c>
      <c r="E95" s="20">
        <v>502.48</v>
      </c>
      <c r="F95" s="20">
        <f t="shared" si="38"/>
        <v>468.7</v>
      </c>
      <c r="G95" s="20">
        <f t="shared" si="39"/>
        <v>19.6854</v>
      </c>
      <c r="H95" s="20">
        <v>13</v>
      </c>
      <c r="I95" s="20">
        <f t="shared" si="40"/>
        <v>6.6854</v>
      </c>
      <c r="J95" s="28"/>
    </row>
    <row r="96" ht="13.5" spans="1:10">
      <c r="A96" s="12" t="s">
        <v>113</v>
      </c>
      <c r="B96" s="21"/>
      <c r="C96" s="22"/>
      <c r="D96" s="17">
        <f t="shared" ref="D96:I96" si="41">SUM(D87:D95)</f>
        <v>15765.23</v>
      </c>
      <c r="E96" s="17">
        <f t="shared" si="41"/>
        <v>17437.22</v>
      </c>
      <c r="F96" s="17">
        <f t="shared" si="41"/>
        <v>15753.22</v>
      </c>
      <c r="G96" s="18">
        <f t="shared" si="41"/>
        <v>661.63524</v>
      </c>
      <c r="H96" s="23">
        <f t="shared" si="41"/>
        <v>436</v>
      </c>
      <c r="I96" s="23">
        <f t="shared" si="41"/>
        <v>225.63524</v>
      </c>
      <c r="J96" s="38"/>
    </row>
  </sheetData>
  <mergeCells count="18">
    <mergeCell ref="A1:J1"/>
    <mergeCell ref="I2:J2"/>
    <mergeCell ref="A4:C4"/>
    <mergeCell ref="A13:C13"/>
    <mergeCell ref="A35:C35"/>
    <mergeCell ref="A53:C53"/>
    <mergeCell ref="A62:C62"/>
    <mergeCell ref="A76:C76"/>
    <mergeCell ref="A86:C86"/>
    <mergeCell ref="A96:C96"/>
    <mergeCell ref="B5:B12"/>
    <mergeCell ref="B14:B34"/>
    <mergeCell ref="B36:B52"/>
    <mergeCell ref="B54:B61"/>
    <mergeCell ref="B63:B75"/>
    <mergeCell ref="B77:B85"/>
    <mergeCell ref="B87:B88"/>
    <mergeCell ref="B90:B95"/>
  </mergeCells>
  <printOptions horizontalCentered="1"/>
  <pageMargins left="0.751388888888889" right="0.751388888888889" top="1" bottom="1" header="0.5" footer="0.5"/>
  <pageSetup paperSize="9" scale="90" orientation="portrait" horizontalDpi="600"/>
  <headerFooter>
    <oddFooter>&amp;C第 &amp;P 页，共 &amp;N 页</oddFooter>
  </headerFooter>
  <rowBreaks count="2" manualBreakCount="2">
    <brk id="35" max="9" man="1"/>
    <brk id="7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qiulin</dc:creator>
  <cp:lastModifiedBy>周易</cp:lastModifiedBy>
  <dcterms:created xsi:type="dcterms:W3CDTF">2022-11-18T10:19:00Z</dcterms:created>
  <dcterms:modified xsi:type="dcterms:W3CDTF">2024-11-25T02:13:37Z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DB449A327B27423C89295598FE4A9A36_13</vt:lpwstr>
  </property>
  <property fmtid="{D5CDD505-2E9C-101B-9397-08002B2CF9AE}" pid="3" name="KSOProductBuildVer">
    <vt:lpwstr>2052-11.8.2.12086</vt:lpwstr>
  </property>
</Properties>
</file>